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0C88399-52A9-4D46-9020-166556D7F9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<sst xmlns="http://schemas.openxmlformats.org/spreadsheetml/2006/main" count="72" uniqueCount="30">
  <si>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</si>
  <si>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</si>
  <si>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</si>
  <si>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</si>
  <si>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</si>
  <si>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</si>
  <si>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</si>
  <si>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</si>
  <si>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</si>
  <si>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</si>
  <si>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</si>
  <si>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</si>
  <si>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</si>
  <si>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</si>
  <si>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</si>
  <si>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</si>
  <si>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</si>
  <si>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</si>
  <si>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</si>
  <si>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</si>
  <si>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</si>
  <si>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</si>
  <si>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</si>
  <si>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</si>
  <si>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PomPy = Pomarkun Pyry  (1945)</t>
  </si>
  <si>
    <t>PomPy</t>
  </si>
  <si>
    <t>8.</t>
  </si>
  <si>
    <t>Aki Mukkula</t>
  </si>
  <si>
    <t>18.10.2004   Kankaanpää</t>
  </si>
  <si>
    <t>KaMa = Kankaanpään Maila  (1958),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</si>
</sst>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7">
        <v>2021</v>
      </c>
      <c r="Y4" s="67" t="s">
        <v>26</v>
      </c>
      <c r="Z4" s="68" t="s">
        <v>25</v>
      </c>
      <c r="AA4" s="67">
        <v>3</v>
      </c>
      <c r="AB4" s="67">
        <v>0</v>
      </c>
      <c r="AC4" s="67">
        <v>0</v>
      </c>
      <c r="AD4" s="67">
        <v>1</v>
      </c>
      <c r="AE4" s="67">
        <v>3</v>
      </c>
      <c r="AF4" s="69">
        <v>0.33329999999999999</v>
      </c>
      <c r="AG4" s="70">
        <v>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2023</v>
      </c>
      <c r="Y5" s="12" t="s">
        <v>26</v>
      </c>
      <c r="Z5" s="1" t="s">
        <v>25</v>
      </c>
      <c r="AA5" s="12">
        <v>11</v>
      </c>
      <c r="AB5" s="12">
        <v>0</v>
      </c>
      <c r="AC5" s="12">
        <v>9</v>
      </c>
      <c r="AD5" s="12">
        <v>1</v>
      </c>
      <c r="AE5" s="12">
        <v>24</v>
      </c>
      <c r="AF5" s="66">
        <v>0.375</v>
      </c>
      <c r="AG5" s="10">
        <v>64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62" t="s">
        <v>13</v>
      </c>
      <c r="Y6" s="11"/>
      <c r="Z6" s="9"/>
      <c r="AA6" s="35">
        <f>SUM(AA4:AA5)</f>
        <v>14</v>
      </c>
      <c r="AB6" s="35">
        <f>SUM(AB4:AB5)</f>
        <v>0</v>
      </c>
      <c r="AC6" s="35">
        <f>SUM(AC4:AC5)</f>
        <v>9</v>
      </c>
      <c r="AD6" s="35">
        <f>SUM(AD4:AD5)</f>
        <v>2</v>
      </c>
      <c r="AE6" s="35">
        <f>SUM(AE4:AE5)</f>
        <v>27</v>
      </c>
      <c r="AF6" s="36">
        <f>PRODUCT(AE6/AG6)</f>
        <v>0.36986301369863012</v>
      </c>
      <c r="AG6" s="20">
        <f>SUM(AG4:AG5)</f>
        <v>73</v>
      </c>
      <c r="AH6" s="17"/>
      <c r="AI6" s="28"/>
      <c r="AJ6" s="40"/>
      <c r="AK6" s="4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6"/>
      <c r="R8" s="16" t="s">
        <v>10</v>
      </c>
      <c r="S8" s="16"/>
      <c r="T8" s="52" t="s">
        <v>29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52" t="s">
        <v>24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52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14</v>
      </c>
      <c r="F11" s="45">
        <f>PRODUCT(AB6+AN6)</f>
        <v>0</v>
      </c>
      <c r="G11" s="45">
        <f>PRODUCT(AC6+AO6)</f>
        <v>9</v>
      </c>
      <c r="H11" s="45">
        <f>PRODUCT(AD6+AP6)</f>
        <v>2</v>
      </c>
      <c r="I11" s="45">
        <f>PRODUCT(AE6+AQ6)</f>
        <v>27</v>
      </c>
      <c r="J11" s="58">
        <f>PRODUCT(I11/K11)</f>
        <v>0.36986301369863012</v>
      </c>
      <c r="K11" s="10">
        <f>PRODUCT(AG6+AS6)</f>
        <v>73</v>
      </c>
      <c r="L11" s="51">
        <f>PRODUCT((F11+G11)/E11)</f>
        <v>0.6428571428571429</v>
      </c>
      <c r="M11" s="51">
        <f>PRODUCT(H11/E11)</f>
        <v>0.14285714285714285</v>
      </c>
      <c r="N11" s="51">
        <f>PRODUCT((F11+G11+H11)/E11)</f>
        <v>0.7857142857142857</v>
      </c>
      <c r="O11" s="51">
        <f>PRODUCT(I11/E11)</f>
        <v>1.9285714285714286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14</v>
      </c>
      <c r="F12" s="45">
        <f t="shared" ref="F12:I12" si="0">SUM(F9:F11)</f>
        <v>0</v>
      </c>
      <c r="G12" s="45">
        <f t="shared" si="0"/>
        <v>9</v>
      </c>
      <c r="H12" s="45">
        <f t="shared" si="0"/>
        <v>2</v>
      </c>
      <c r="I12" s="45">
        <f t="shared" si="0"/>
        <v>27</v>
      </c>
      <c r="J12" s="58">
        <f>PRODUCT(I12/K12)</f>
        <v>0.36986301369863012</v>
      </c>
      <c r="K12" s="16">
        <f>SUM(K9:K11)</f>
        <v>73</v>
      </c>
      <c r="L12" s="51">
        <f>PRODUCT((F12+G12)/E12)</f>
        <v>0.6428571428571429</v>
      </c>
      <c r="M12" s="51">
        <f>PRODUCT(H12/E12)</f>
        <v>0.14285714285714285</v>
      </c>
      <c r="N12" s="51">
        <f>PRODUCT((F12+G12+H12)/E12)</f>
        <v>0.7857142857142857</v>
      </c>
      <c r="O12" s="51">
        <f>PRODUCT(I12/E12)</f>
        <v>1.9285714285714286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2:38" x14ac:dyDescent="0.25"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</row>
    <row r="188" spans="12:38" x14ac:dyDescent="0.25"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</row>
    <row r="189" spans="12:38" x14ac:dyDescent="0.25"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</row>
    <row r="190" spans="12:38" x14ac:dyDescent="0.25"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</row>
    <row r="191" spans="12:38" x14ac:dyDescent="0.25"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</row>
    <row r="192" spans="12:38" x14ac:dyDescent="0.25"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</row>
    <row r="193" spans="18:36" x14ac:dyDescent="0.25"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</row>
    <row r="194" spans="18:36" x14ac:dyDescent="0.25"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</row>
    <row r="195" spans="18:36" x14ac:dyDescent="0.25"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</row>
    <row r="196" spans="18:36" x14ac:dyDescent="0.25"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</row>
    <row r="197" spans="18:36" x14ac:dyDescent="0.25"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</row>
    <row r="198" spans="18:36" x14ac:dyDescent="0.25"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</row>
    <row r="199" spans="18:36" x14ac:dyDescent="0.25"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</row>
    <row r="200" spans="18:36" x14ac:dyDescent="0.25"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</row>
    <row r="201" spans="18:36" x14ac:dyDescent="0.25"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</row>
    <row r="202" spans="18:36" x14ac:dyDescent="0.25"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</row>
    <row r="203" spans="18:36" x14ac:dyDescent="0.25"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</row>
    <row r="204" spans="18:36" x14ac:dyDescent="0.25"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</row>
    <row r="205" spans="18:36" x14ac:dyDescent="0.25"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</row>
    <row r="206" spans="18:36" x14ac:dyDescent="0.25"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</row>
    <row r="207" spans="18:36" x14ac:dyDescent="0.25"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</row>
    <row r="208" spans="18:36" x14ac:dyDescent="0.25"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</row>
    <row r="209" spans="20:36" x14ac:dyDescent="0.25"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</row>
  </sheetData>
  <sortState xmlns:xlrd2="http://schemas.microsoft.com/office/spreadsheetml/2017/richdata2" ref="X4:AI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2023-09-02T11:58:45Z</dcterms:modified>
</cp:coreProperties>
</file>